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ESTRIA\"/>
    </mc:Choice>
  </mc:AlternateContent>
  <bookViews>
    <workbookView xWindow="0" yWindow="0" windowWidth="20490" windowHeight="7755"/>
  </bookViews>
  <sheets>
    <sheet name="VA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G32" i="1"/>
  <c r="E8" i="1"/>
  <c r="D8" i="1"/>
  <c r="B9" i="1"/>
  <c r="B10" i="1" s="1"/>
  <c r="F9" i="1" l="1"/>
  <c r="I9" i="1"/>
  <c r="L9" i="1"/>
  <c r="J9" i="1"/>
  <c r="E9" i="1"/>
  <c r="M9" i="1"/>
  <c r="M10" i="1"/>
  <c r="F10" i="1"/>
  <c r="B11" i="1"/>
  <c r="B12" i="1" s="1"/>
  <c r="J10" i="1"/>
  <c r="G10" i="1"/>
  <c r="K10" i="1"/>
  <c r="G9" i="1"/>
  <c r="K9" i="1"/>
  <c r="D10" i="1"/>
  <c r="H10" i="1"/>
  <c r="L10" i="1"/>
  <c r="D9" i="1"/>
  <c r="H9" i="1"/>
  <c r="E10" i="1"/>
  <c r="I10" i="1"/>
  <c r="H11" i="1" l="1"/>
  <c r="L11" i="1"/>
  <c r="M11" i="1"/>
  <c r="K11" i="1"/>
  <c r="G11" i="1"/>
  <c r="E11" i="1"/>
  <c r="J11" i="1"/>
  <c r="F11" i="1"/>
  <c r="D11" i="1"/>
  <c r="I11" i="1"/>
  <c r="K12" i="1"/>
  <c r="G12" i="1"/>
  <c r="B13" i="1"/>
  <c r="J12" i="1"/>
  <c r="F12" i="1"/>
  <c r="M12" i="1"/>
  <c r="I12" i="1"/>
  <c r="E12" i="1"/>
  <c r="D12" i="1"/>
  <c r="L12" i="1"/>
  <c r="H12" i="1"/>
  <c r="L13" i="1" l="1"/>
  <c r="H13" i="1"/>
  <c r="D13" i="1"/>
  <c r="K13" i="1"/>
  <c r="G13" i="1"/>
  <c r="B14" i="1"/>
  <c r="E14" i="1" s="1"/>
  <c r="J13" i="1"/>
  <c r="F13" i="1"/>
  <c r="I13" i="1"/>
  <c r="E13" i="1"/>
  <c r="M13" i="1"/>
  <c r="M14" i="1" l="1"/>
  <c r="I14" i="1"/>
  <c r="L14" i="1"/>
  <c r="H14" i="1"/>
  <c r="D14" i="1"/>
  <c r="K14" i="1"/>
  <c r="G14" i="1"/>
  <c r="B15" i="1"/>
  <c r="J14" i="1"/>
  <c r="F14" i="1"/>
  <c r="D4" i="1"/>
  <c r="M8" i="1"/>
  <c r="L8" i="1"/>
  <c r="K8" i="1"/>
  <c r="I8" i="1"/>
  <c r="J8" i="1"/>
  <c r="H8" i="1"/>
  <c r="F8" i="1"/>
  <c r="G8" i="1"/>
  <c r="E3" i="1"/>
  <c r="F3" i="1"/>
  <c r="G3" i="1"/>
  <c r="H3" i="1"/>
  <c r="I3" i="1"/>
  <c r="J3" i="1"/>
  <c r="K3" i="1"/>
  <c r="L3" i="1"/>
  <c r="M3" i="1"/>
  <c r="D3" i="1"/>
  <c r="E4" i="1"/>
  <c r="F4" i="1"/>
  <c r="G4" i="1"/>
  <c r="H4" i="1"/>
  <c r="I4" i="1"/>
  <c r="J4" i="1"/>
  <c r="K4" i="1"/>
  <c r="B16" i="1" l="1"/>
  <c r="J15" i="1"/>
  <c r="F15" i="1"/>
  <c r="M15" i="1"/>
  <c r="I15" i="1"/>
  <c r="E15" i="1"/>
  <c r="L15" i="1"/>
  <c r="H15" i="1"/>
  <c r="D15" i="1"/>
  <c r="K15" i="1"/>
  <c r="G15" i="1"/>
  <c r="G5" i="1"/>
  <c r="K5" i="1"/>
  <c r="H5" i="1"/>
  <c r="E5" i="1"/>
  <c r="I5" i="1"/>
  <c r="F5" i="1"/>
  <c r="J5" i="1"/>
  <c r="K16" i="1" l="1"/>
  <c r="G16" i="1"/>
  <c r="B17" i="1"/>
  <c r="J16" i="1"/>
  <c r="F16" i="1"/>
  <c r="M16" i="1"/>
  <c r="I16" i="1"/>
  <c r="E16" i="1"/>
  <c r="L16" i="1"/>
  <c r="H16" i="1"/>
  <c r="D16" i="1"/>
  <c r="L17" i="1" l="1"/>
  <c r="H17" i="1"/>
  <c r="D17" i="1"/>
  <c r="K17" i="1"/>
  <c r="G17" i="1"/>
  <c r="B18" i="1"/>
  <c r="B19" i="1" s="1"/>
  <c r="J17" i="1"/>
  <c r="F17" i="1"/>
  <c r="M17" i="1"/>
  <c r="I17" i="1"/>
  <c r="E17" i="1"/>
  <c r="J19" i="1" l="1"/>
  <c r="K19" i="1"/>
  <c r="E19" i="1"/>
  <c r="B20" i="1"/>
  <c r="G19" i="1"/>
  <c r="M19" i="1"/>
  <c r="L19" i="1"/>
  <c r="D19" i="1"/>
  <c r="F19" i="1"/>
  <c r="I19" i="1"/>
  <c r="H19" i="1"/>
  <c r="M18" i="1"/>
  <c r="I18" i="1"/>
  <c r="E18" i="1"/>
  <c r="L18" i="1"/>
  <c r="H18" i="1"/>
  <c r="D18" i="1"/>
  <c r="K18" i="1"/>
  <c r="G18" i="1"/>
  <c r="J18" i="1"/>
  <c r="F18" i="1"/>
  <c r="E20" i="1" l="1"/>
  <c r="M20" i="1"/>
  <c r="G20" i="1"/>
  <c r="J20" i="1"/>
  <c r="L20" i="1"/>
  <c r="D20" i="1"/>
  <c r="B21" i="1"/>
  <c r="H20" i="1"/>
  <c r="K20" i="1"/>
  <c r="I20" i="1"/>
  <c r="F20" i="1"/>
  <c r="D21" i="1" l="1"/>
  <c r="F21" i="1"/>
  <c r="H21" i="1"/>
  <c r="K21" i="1"/>
  <c r="L21" i="1"/>
  <c r="B22" i="1"/>
  <c r="M21" i="1"/>
  <c r="I21" i="1"/>
  <c r="J21" i="1"/>
  <c r="E21" i="1"/>
  <c r="G21" i="1"/>
  <c r="K22" i="1" l="1"/>
  <c r="I22" i="1"/>
  <c r="F22" i="1"/>
  <c r="H22" i="1"/>
  <c r="M22" i="1"/>
  <c r="D22" i="1"/>
  <c r="J22" i="1"/>
  <c r="L22" i="1"/>
  <c r="B23" i="1"/>
  <c r="G22" i="1"/>
  <c r="E22" i="1"/>
  <c r="J23" i="1" l="1"/>
  <c r="M23" i="1"/>
  <c r="B24" i="1"/>
  <c r="K23" i="1"/>
  <c r="L23" i="1"/>
  <c r="E23" i="1"/>
  <c r="G23" i="1"/>
  <c r="H23" i="1"/>
  <c r="D23" i="1"/>
  <c r="F23" i="1"/>
  <c r="I23" i="1"/>
  <c r="D5" i="1"/>
  <c r="J24" i="1" l="1"/>
  <c r="I24" i="1"/>
  <c r="B25" i="1"/>
  <c r="M24" i="1"/>
  <c r="E24" i="1"/>
  <c r="L24" i="1"/>
  <c r="K24" i="1"/>
  <c r="G24" i="1"/>
  <c r="D24" i="1"/>
  <c r="F24" i="1"/>
  <c r="H24" i="1"/>
  <c r="B26" i="1" l="1"/>
  <c r="E25" i="1"/>
  <c r="G25" i="1"/>
  <c r="K25" i="1"/>
  <c r="M25" i="1"/>
  <c r="I25" i="1"/>
  <c r="H25" i="1"/>
  <c r="F25" i="1"/>
  <c r="D25" i="1"/>
  <c r="J25" i="1"/>
  <c r="L25" i="1"/>
  <c r="L26" i="1" l="1"/>
  <c r="M26" i="1"/>
  <c r="H26" i="1"/>
  <c r="F26" i="1"/>
  <c r="E26" i="1"/>
  <c r="K26" i="1"/>
  <c r="B27" i="1"/>
  <c r="J26" i="1"/>
  <c r="D26" i="1"/>
  <c r="G26" i="1"/>
  <c r="I26" i="1"/>
  <c r="D27" i="1" l="1"/>
  <c r="B28" i="1"/>
  <c r="I27" i="1"/>
  <c r="M27" i="1"/>
  <c r="G27" i="1"/>
  <c r="H27" i="1"/>
  <c r="J27" i="1"/>
  <c r="E27" i="1"/>
  <c r="F27" i="1"/>
  <c r="L27" i="1"/>
  <c r="K27" i="1"/>
  <c r="I28" i="1" l="1"/>
  <c r="I31" i="1" s="1"/>
  <c r="I33" i="1" s="1"/>
  <c r="M28" i="1"/>
  <c r="M31" i="1" s="1"/>
  <c r="M33" i="1" s="1"/>
  <c r="H28" i="1"/>
  <c r="H31" i="1" s="1"/>
  <c r="H33" i="1" s="1"/>
  <c r="G28" i="1"/>
  <c r="G31" i="1" s="1"/>
  <c r="G33" i="1" s="1"/>
  <c r="K28" i="1"/>
  <c r="K31" i="1" s="1"/>
  <c r="K33" i="1" s="1"/>
  <c r="L28" i="1"/>
  <c r="L31" i="1" s="1"/>
  <c r="L33" i="1" s="1"/>
  <c r="F28" i="1"/>
  <c r="F31" i="1" s="1"/>
  <c r="F33" i="1" s="1"/>
  <c r="D28" i="1"/>
  <c r="D31" i="1" s="1"/>
  <c r="D33" i="1" s="1"/>
  <c r="J28" i="1"/>
  <c r="J31" i="1" s="1"/>
  <c r="J33" i="1" s="1"/>
  <c r="E28" i="1"/>
  <c r="E31" i="1" s="1"/>
  <c r="E33" i="1" s="1"/>
</calcChain>
</file>

<file path=xl/sharedStrings.xml><?xml version="1.0" encoding="utf-8"?>
<sst xmlns="http://schemas.openxmlformats.org/spreadsheetml/2006/main" count="11" uniqueCount="7">
  <si>
    <t>TIPO DE INTERES</t>
  </si>
  <si>
    <t xml:space="preserve">VAN </t>
  </si>
  <si>
    <t>TIR</t>
  </si>
  <si>
    <t>FLUJO DE CAJA</t>
  </si>
  <si>
    <t>PERIODOS</t>
  </si>
  <si>
    <t>RESULTADOS</t>
  </si>
  <si>
    <t>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</si>
</sst>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8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9" fontId="0" fillId="0" borderId="0" xfId="1" applyFont="1"/>
    <xf numFmtId="164" fontId="0" fillId="0" borderId="0" xfId="0" applyNumberFormat="1"/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2" borderId="1" xfId="0" applyFill="1" applyBorder="1"/>
    <xf numFmtId="9" fontId="0" fillId="5" borderId="1" xfId="1" applyFont="1" applyFill="1" applyBorder="1"/>
    <xf numFmtId="2" fontId="0" fillId="3" borderId="1" xfId="0" applyNumberFormat="1" applyFill="1" applyBorder="1"/>
    <xf numFmtId="0" fontId="0" fillId="6" borderId="1" xfId="0" applyFill="1" applyBorder="1"/>
    <xf numFmtId="2" fontId="0" fillId="6" borderId="1" xfId="0" applyNumberFormat="1" applyFill="1" applyBorder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0" fillId="4" borderId="1" xfId="0" applyNumberFormat="1" applyFill="1" applyBorder="1"/>
    <xf numFmtId="0" fontId="5" fillId="8" borderId="1" xfId="0" applyFont="1" applyFill="1" applyBorder="1"/>
    <xf numFmtId="0" fontId="5" fillId="7" borderId="1" xfId="0" applyFont="1" applyFill="1" applyBorder="1"/>
    <xf numFmtId="2" fontId="0" fillId="4" borderId="1" xfId="0" applyNumberFormat="1" applyFill="1" applyBorder="1"/>
    <xf numFmtId="10" fontId="0" fillId="4" borderId="1" xfId="0" applyNumberFormat="1" applyFill="1" applyBorder="1"/>
    <xf numFmtId="0" fontId="0" fillId="7" borderId="0" xfId="0" applyFill="1" applyAlignment="1">
      <alignment horizontal="center"/>
    </xf>
    <xf numFmtId="0" fontId="2" fillId="0" borderId="2" xfId="0" applyFont="1" applyBorder="1" applyAlignment="1">
      <alignment horizontal="center"/>
    </xf>
    <xf numFmtId="1" fontId="0" fillId="8" borderId="3" xfId="0" applyNumberFormat="1" applyFill="1" applyBorder="1" applyAlignment="1">
      <alignment horizontal="center" vertical="center" wrapText="1"/>
    </xf>
    <xf numFmtId="1" fontId="0" fillId="8" borderId="4" xfId="0" applyNumberFormat="1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9"/>
  <sheetViews>
    <sheetView tabSelected="1" zoomScale="70" zoomScaleNormal="70" workbookViewId="0">
      <selection activeCell="G20" sqref="G20"/>
    </sheetView>
  </sheetViews>
  <sheetFormatPr baseColWidth="10" defaultRowHeight="15" x14ac:dyDescent="0.25"/>
  <cols>
    <col min="1" max="1" width="15.28515625" customWidth="1"/>
    <col min="2" max="2" width="13.28515625" customWidth="1"/>
    <col min="3" max="3" width="18.28515625" customWidth="1"/>
    <col min="4" max="5" width="12.28515625" bestFit="1" customWidth="1"/>
    <col min="6" max="6" width="13.5703125" bestFit="1" customWidth="1"/>
    <col min="7" max="13" width="12.28515625" bestFit="1" customWidth="1"/>
  </cols>
  <sheetData>
    <row r="1" spans="2:14" x14ac:dyDescent="0.25">
      <c r="C1" s="19" t="s">
        <v>1</v>
      </c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2:14" x14ac:dyDescent="0.25">
      <c r="C2" s="15" t="s">
        <v>0</v>
      </c>
      <c r="D2" s="7">
        <v>0</v>
      </c>
      <c r="E2" s="7">
        <v>0.01</v>
      </c>
      <c r="F2" s="7">
        <v>0.02</v>
      </c>
      <c r="G2" s="7">
        <v>0.03</v>
      </c>
      <c r="H2" s="7">
        <v>0.04</v>
      </c>
      <c r="I2" s="7">
        <v>0.1</v>
      </c>
      <c r="J2" s="7">
        <v>0.14000000000000001</v>
      </c>
      <c r="K2" s="7">
        <v>0.2</v>
      </c>
      <c r="L2" s="7">
        <v>0.190714285714286</v>
      </c>
      <c r="M2" s="7">
        <v>0.21809523809523801</v>
      </c>
    </row>
    <row r="3" spans="2:14" x14ac:dyDescent="0.25">
      <c r="C3" s="15" t="s">
        <v>1</v>
      </c>
      <c r="D3" s="10">
        <f t="shared" ref="D3:M3" si="0">+$C$8+NPV(D2,$C$19:$C$28)</f>
        <v>157639.69826909725</v>
      </c>
      <c r="E3" s="10">
        <f t="shared" si="0"/>
        <v>120911.20353128051</v>
      </c>
      <c r="F3" s="10">
        <f t="shared" si="0"/>
        <v>86998.428520168876</v>
      </c>
      <c r="G3" s="10">
        <f t="shared" si="0"/>
        <v>55642.962389979744</v>
      </c>
      <c r="H3" s="10">
        <f t="shared" si="0"/>
        <v>26613.271295933169</v>
      </c>
      <c r="I3" s="10">
        <f t="shared" si="0"/>
        <v>-109005.31900526566</v>
      </c>
      <c r="J3" s="10">
        <f t="shared" si="0"/>
        <v>-172663.2568209368</v>
      </c>
      <c r="K3" s="10">
        <f t="shared" si="0"/>
        <v>-242455.03000417736</v>
      </c>
      <c r="L3" s="10">
        <f t="shared" si="0"/>
        <v>-233229.97257039679</v>
      </c>
      <c r="M3" s="10">
        <f t="shared" si="0"/>
        <v>-259076.50905207693</v>
      </c>
    </row>
    <row r="4" spans="2:14" x14ac:dyDescent="0.25">
      <c r="C4" s="15" t="s">
        <v>2</v>
      </c>
      <c r="D4" s="10">
        <f>+IRR($C$8:$C$28)</f>
        <v>9.1186333484323256E-2</v>
      </c>
      <c r="E4" s="10">
        <f t="shared" ref="E4:K4" si="1">+IRR($C$8:$C$27)</f>
        <v>8.7816649020975301E-2</v>
      </c>
      <c r="F4" s="10">
        <f t="shared" si="1"/>
        <v>8.7816649020975301E-2</v>
      </c>
      <c r="G4" s="10">
        <f t="shared" si="1"/>
        <v>8.7816649020975301E-2</v>
      </c>
      <c r="H4" s="10">
        <f t="shared" si="1"/>
        <v>8.7816649020975301E-2</v>
      </c>
      <c r="I4" s="10">
        <f t="shared" si="1"/>
        <v>8.7816649020975301E-2</v>
      </c>
      <c r="J4" s="10">
        <f t="shared" si="1"/>
        <v>8.7816649020975301E-2</v>
      </c>
      <c r="K4" s="10">
        <f t="shared" si="1"/>
        <v>8.7816649020975301E-2</v>
      </c>
      <c r="L4" s="9"/>
      <c r="M4" s="9"/>
    </row>
    <row r="5" spans="2:14" x14ac:dyDescent="0.25">
      <c r="D5" s="11" t="str">
        <f>+IF(D3&gt;0,"RENTABLE","NO RENTABLE")</f>
        <v>RENTABLE</v>
      </c>
      <c r="E5" s="11" t="str">
        <f t="shared" ref="E5:K5" si="2">+IF(E3&gt;0,"RENTABLE","NO RENTABLE")</f>
        <v>RENTABLE</v>
      </c>
      <c r="F5" s="11" t="str">
        <f t="shared" si="2"/>
        <v>RENTABLE</v>
      </c>
      <c r="G5" s="11" t="str">
        <f t="shared" si="2"/>
        <v>RENTABLE</v>
      </c>
      <c r="H5" s="11" t="str">
        <f t="shared" si="2"/>
        <v>RENTABLE</v>
      </c>
      <c r="I5" s="11" t="str">
        <f t="shared" si="2"/>
        <v>NO RENTABLE</v>
      </c>
      <c r="J5" s="11" t="str">
        <f t="shared" si="2"/>
        <v>NO RENTABLE</v>
      </c>
      <c r="K5" s="11" t="str">
        <f t="shared" si="2"/>
        <v>NO RENTABLE</v>
      </c>
      <c r="L5" s="12"/>
      <c r="M5" s="12"/>
    </row>
    <row r="6" spans="2:14" x14ac:dyDescent="0.25">
      <c r="B6" s="22" t="s">
        <v>6</v>
      </c>
      <c r="C6" s="22"/>
      <c r="D6" s="18" t="s">
        <v>0</v>
      </c>
      <c r="E6" s="18"/>
      <c r="F6" s="18"/>
      <c r="G6" s="18"/>
      <c r="H6" s="18"/>
      <c r="I6" s="18"/>
      <c r="J6" s="18"/>
      <c r="K6" s="18"/>
      <c r="L6" s="18"/>
      <c r="M6" s="18"/>
    </row>
    <row r="7" spans="2:14" x14ac:dyDescent="0.25">
      <c r="B7" s="6" t="s">
        <v>4</v>
      </c>
      <c r="C7" s="6" t="s">
        <v>3</v>
      </c>
      <c r="D7" s="7">
        <v>0</v>
      </c>
      <c r="E7" s="7">
        <v>0.01</v>
      </c>
      <c r="F7" s="7">
        <v>0.05</v>
      </c>
      <c r="G7" s="7">
        <v>0.09</v>
      </c>
      <c r="H7" s="7">
        <v>0.1</v>
      </c>
      <c r="I7" s="7">
        <v>0.14000000000000001</v>
      </c>
      <c r="J7" s="7">
        <v>0.2</v>
      </c>
      <c r="K7" s="7">
        <v>0.25</v>
      </c>
      <c r="L7" s="7">
        <v>0.3</v>
      </c>
      <c r="M7" s="7">
        <v>0.35</v>
      </c>
    </row>
    <row r="8" spans="2:14" x14ac:dyDescent="0.25">
      <c r="B8" s="6">
        <v>0</v>
      </c>
      <c r="C8" s="6">
        <v>-517674.30173090275</v>
      </c>
      <c r="D8" s="8">
        <f t="shared" ref="D8:D28" si="3">(1/(1+$D$7)^B8)*C8</f>
        <v>-517674.30173090275</v>
      </c>
      <c r="E8" s="8">
        <f t="shared" ref="E8:E28" si="4">(1/(1+$E$7)^B8)*C8</f>
        <v>-517674.30173090275</v>
      </c>
      <c r="F8" s="8">
        <f t="shared" ref="F8:F28" si="5">(1/(1+$F$7)^B8)*C8</f>
        <v>-517674.30173090275</v>
      </c>
      <c r="G8" s="8">
        <f t="shared" ref="G8:G28" si="6">(1/(1+$G$7)^B8)*C8</f>
        <v>-517674.30173090275</v>
      </c>
      <c r="H8" s="8">
        <f t="shared" ref="H8:H28" si="7">(1/(1+$H$7)^B8)*C8</f>
        <v>-517674.30173090275</v>
      </c>
      <c r="I8" s="8">
        <f t="shared" ref="I8:I28" si="8">(1/(1+$I$7)^B8)*C8</f>
        <v>-517674.30173090275</v>
      </c>
      <c r="J8" s="8">
        <f t="shared" ref="J8:J28" si="9">(1/(1+$J$7)^B8)*C8</f>
        <v>-517674.30173090275</v>
      </c>
      <c r="K8" s="8">
        <f t="shared" ref="K8:K28" si="10">(1/(1+$K$7)^B8)*C8</f>
        <v>-517674.30173090275</v>
      </c>
      <c r="L8" s="8">
        <f t="shared" ref="L8:L28" si="11">(1/(1+$L$7)^B8)*C8</f>
        <v>-517674.30173090275</v>
      </c>
      <c r="M8" s="8">
        <f t="shared" ref="M8:M28" si="12">(1/(1+$M$7)^B8)*C8</f>
        <v>-517674.30173090275</v>
      </c>
    </row>
    <row r="9" spans="2:14" x14ac:dyDescent="0.25">
      <c r="B9" s="6">
        <f>B8+1</f>
        <v>1</v>
      </c>
      <c r="C9" s="6">
        <v>47111</v>
      </c>
      <c r="D9" s="8">
        <f t="shared" si="3"/>
        <v>47111</v>
      </c>
      <c r="E9" s="8">
        <f t="shared" si="4"/>
        <v>46644.554455445541</v>
      </c>
      <c r="F9" s="8">
        <f t="shared" si="5"/>
        <v>44867.619047619046</v>
      </c>
      <c r="G9" s="8">
        <f t="shared" si="6"/>
        <v>43221.100917431191</v>
      </c>
      <c r="H9" s="8">
        <f t="shared" si="7"/>
        <v>42828.181818181816</v>
      </c>
      <c r="I9" s="8">
        <f t="shared" si="8"/>
        <v>41325.438596491229</v>
      </c>
      <c r="J9" s="8">
        <f t="shared" si="9"/>
        <v>39259.166666666672</v>
      </c>
      <c r="K9" s="8">
        <f t="shared" si="10"/>
        <v>37688.800000000003</v>
      </c>
      <c r="L9" s="8">
        <f t="shared" si="11"/>
        <v>36239.230769230766</v>
      </c>
      <c r="M9" s="8">
        <f t="shared" si="12"/>
        <v>34897.037037037036</v>
      </c>
    </row>
    <row r="10" spans="2:14" x14ac:dyDescent="0.25">
      <c r="B10" s="6">
        <f t="shared" ref="B10:B12" si="13">+B9+1</f>
        <v>2</v>
      </c>
      <c r="C10" s="6">
        <v>49347</v>
      </c>
      <c r="D10" s="8">
        <f t="shared" si="3"/>
        <v>49347</v>
      </c>
      <c r="E10" s="8">
        <f t="shared" si="4"/>
        <v>48374.669150083326</v>
      </c>
      <c r="F10" s="8">
        <f t="shared" si="5"/>
        <v>44759.183673469386</v>
      </c>
      <c r="G10" s="8">
        <f t="shared" si="6"/>
        <v>41534.382627724932</v>
      </c>
      <c r="H10" s="8">
        <f t="shared" si="7"/>
        <v>40782.644628099166</v>
      </c>
      <c r="I10" s="8">
        <f t="shared" si="8"/>
        <v>37970.914127423814</v>
      </c>
      <c r="J10" s="8">
        <f t="shared" si="9"/>
        <v>34268.75</v>
      </c>
      <c r="K10" s="8">
        <f t="shared" si="10"/>
        <v>31582.080000000002</v>
      </c>
      <c r="L10" s="8">
        <f t="shared" si="11"/>
        <v>29199.408284023666</v>
      </c>
      <c r="M10" s="8">
        <f t="shared" si="12"/>
        <v>27076.543209876538</v>
      </c>
    </row>
    <row r="11" spans="2:14" x14ac:dyDescent="0.25">
      <c r="B11" s="6">
        <f t="shared" si="13"/>
        <v>3</v>
      </c>
      <c r="C11" s="6">
        <v>51582</v>
      </c>
      <c r="D11" s="8">
        <f t="shared" si="3"/>
        <v>51582</v>
      </c>
      <c r="E11" s="8">
        <f t="shared" si="4"/>
        <v>50064.981010403761</v>
      </c>
      <c r="F11" s="8">
        <f t="shared" si="5"/>
        <v>44558.471007450593</v>
      </c>
      <c r="G11" s="8">
        <f t="shared" si="6"/>
        <v>39830.768268509812</v>
      </c>
      <c r="H11" s="8">
        <f t="shared" si="7"/>
        <v>38754.320060105172</v>
      </c>
      <c r="I11" s="8">
        <f t="shared" si="8"/>
        <v>34816.380748732394</v>
      </c>
      <c r="J11" s="8">
        <f t="shared" si="9"/>
        <v>29850.694444444445</v>
      </c>
      <c r="K11" s="8">
        <f t="shared" si="10"/>
        <v>26409.984</v>
      </c>
      <c r="L11" s="8">
        <f t="shared" si="11"/>
        <v>23478.379608557116</v>
      </c>
      <c r="M11" s="8">
        <f t="shared" si="12"/>
        <v>20965.096784026824</v>
      </c>
    </row>
    <row r="12" spans="2:14" x14ac:dyDescent="0.25">
      <c r="B12" s="6">
        <f t="shared" si="13"/>
        <v>4</v>
      </c>
      <c r="C12" s="6">
        <v>52696</v>
      </c>
      <c r="D12" s="8">
        <f t="shared" si="3"/>
        <v>52696</v>
      </c>
      <c r="E12" s="8">
        <f t="shared" si="4"/>
        <v>50639.820232866485</v>
      </c>
      <c r="F12" s="8">
        <f t="shared" si="5"/>
        <v>43353.129611633012</v>
      </c>
      <c r="G12" s="8">
        <f t="shared" si="6"/>
        <v>37331.17492229159</v>
      </c>
      <c r="H12" s="8">
        <f t="shared" si="7"/>
        <v>35992.077043917758</v>
      </c>
      <c r="I12" s="8">
        <f t="shared" si="8"/>
        <v>31200.262296299501</v>
      </c>
      <c r="J12" s="8">
        <f t="shared" si="9"/>
        <v>25412.808641975309</v>
      </c>
      <c r="K12" s="8">
        <f t="shared" si="10"/>
        <v>21584.281600000002</v>
      </c>
      <c r="L12" s="8">
        <f t="shared" si="11"/>
        <v>18450.334372045792</v>
      </c>
      <c r="M12" s="8">
        <f t="shared" si="12"/>
        <v>15865.091327165193</v>
      </c>
      <c r="N12" s="1"/>
    </row>
    <row r="13" spans="2:14" x14ac:dyDescent="0.25">
      <c r="B13" s="6">
        <f>+B12+1</f>
        <v>5</v>
      </c>
      <c r="C13" s="6">
        <v>53812</v>
      </c>
      <c r="D13" s="8">
        <f t="shared" si="3"/>
        <v>53812</v>
      </c>
      <c r="E13" s="8">
        <f t="shared" si="4"/>
        <v>51200.271581494373</v>
      </c>
      <c r="F13" s="8">
        <f t="shared" si="5"/>
        <v>42163.110070000715</v>
      </c>
      <c r="G13" s="8">
        <f t="shared" si="6"/>
        <v>34974.107759486556</v>
      </c>
      <c r="H13" s="8">
        <f t="shared" si="7"/>
        <v>33413.018236459247</v>
      </c>
      <c r="I13" s="8">
        <f t="shared" si="8"/>
        <v>27948.266566530376</v>
      </c>
      <c r="J13" s="8">
        <f t="shared" si="9"/>
        <v>21625.835905349795</v>
      </c>
      <c r="K13" s="8">
        <f t="shared" si="10"/>
        <v>17633.116160000001</v>
      </c>
      <c r="L13" s="8">
        <f t="shared" si="11"/>
        <v>14493.136148540367</v>
      </c>
      <c r="M13" s="8">
        <f t="shared" si="12"/>
        <v>12000.802569840333</v>
      </c>
      <c r="N13" s="2"/>
    </row>
    <row r="14" spans="2:14" x14ac:dyDescent="0.25">
      <c r="B14" s="6">
        <f t="shared" ref="B14:B15" si="14">+B13+1</f>
        <v>6</v>
      </c>
      <c r="C14" s="6">
        <v>54926</v>
      </c>
      <c r="D14" s="8">
        <f t="shared" si="3"/>
        <v>54926</v>
      </c>
      <c r="E14" s="8">
        <f t="shared" si="4"/>
        <v>51742.776591572554</v>
      </c>
      <c r="F14" s="8">
        <f t="shared" si="5"/>
        <v>40986.626875663409</v>
      </c>
      <c r="G14" s="8">
        <f t="shared" si="6"/>
        <v>32750.579196167808</v>
      </c>
      <c r="H14" s="8">
        <f t="shared" si="7"/>
        <v>31004.295082133769</v>
      </c>
      <c r="I14" s="8">
        <f t="shared" si="8"/>
        <v>25023.546718094043</v>
      </c>
      <c r="J14" s="8">
        <f t="shared" si="9"/>
        <v>18394.606267146777</v>
      </c>
      <c r="K14" s="8">
        <f t="shared" si="10"/>
        <v>14398.521343999999</v>
      </c>
      <c r="L14" s="8">
        <f t="shared" si="11"/>
        <v>11379.360567198739</v>
      </c>
      <c r="M14" s="8">
        <f t="shared" si="12"/>
        <v>9073.5108230168971</v>
      </c>
      <c r="N14" s="2"/>
    </row>
    <row r="15" spans="2:14" x14ac:dyDescent="0.25">
      <c r="B15" s="6">
        <f t="shared" si="14"/>
        <v>7</v>
      </c>
      <c r="C15" s="6">
        <v>56041</v>
      </c>
      <c r="D15" s="8">
        <f t="shared" si="3"/>
        <v>56041</v>
      </c>
      <c r="E15" s="8">
        <f t="shared" si="4"/>
        <v>52270.452503842585</v>
      </c>
      <c r="F15" s="8">
        <f t="shared" si="5"/>
        <v>39827.292421822138</v>
      </c>
      <c r="G15" s="8">
        <f t="shared" si="6"/>
        <v>30656.346115264347</v>
      </c>
      <c r="H15" s="8">
        <f t="shared" si="7"/>
        <v>28757.894103767019</v>
      </c>
      <c r="I15" s="8">
        <f t="shared" si="8"/>
        <v>22396.075191896274</v>
      </c>
      <c r="J15" s="8">
        <f t="shared" si="9"/>
        <v>15640.014592621172</v>
      </c>
      <c r="K15" s="8">
        <f t="shared" si="10"/>
        <v>11752.6495232</v>
      </c>
      <c r="L15" s="8">
        <f t="shared" si="11"/>
        <v>8931.0477250004133</v>
      </c>
      <c r="M15" s="8">
        <f t="shared" si="12"/>
        <v>6857.5581156692961</v>
      </c>
      <c r="N15" s="2"/>
    </row>
    <row r="16" spans="2:14" x14ac:dyDescent="0.25">
      <c r="B16" s="6">
        <f>+B15+1</f>
        <v>8</v>
      </c>
      <c r="C16" s="6">
        <v>57155</v>
      </c>
      <c r="D16" s="8">
        <f t="shared" si="3"/>
        <v>57155</v>
      </c>
      <c r="E16" s="8">
        <f t="shared" si="4"/>
        <v>52781.683580976554</v>
      </c>
      <c r="F16" s="8">
        <f t="shared" si="5"/>
        <v>38684.753736749619</v>
      </c>
      <c r="G16" s="8">
        <f t="shared" si="6"/>
        <v>28684.16721469706</v>
      </c>
      <c r="H16" s="8">
        <f t="shared" si="7"/>
        <v>26663.229315887296</v>
      </c>
      <c r="I16" s="8">
        <f t="shared" si="8"/>
        <v>20036.202779995212</v>
      </c>
      <c r="J16" s="8">
        <f t="shared" si="9"/>
        <v>13292.426289699553</v>
      </c>
      <c r="K16" s="8">
        <f t="shared" si="10"/>
        <v>9589.0178047999998</v>
      </c>
      <c r="L16" s="8">
        <f t="shared" si="11"/>
        <v>7006.6013855569845</v>
      </c>
      <c r="M16" s="8">
        <f t="shared" si="12"/>
        <v>5180.6479528688797</v>
      </c>
      <c r="N16" s="2"/>
    </row>
    <row r="17" spans="2:14" x14ac:dyDescent="0.25">
      <c r="B17" s="6">
        <f t="shared" ref="B17:B18" si="15">+B16+1</f>
        <v>9</v>
      </c>
      <c r="C17" s="6">
        <v>59390</v>
      </c>
      <c r="D17" s="8">
        <f t="shared" si="3"/>
        <v>59390</v>
      </c>
      <c r="E17" s="8">
        <f t="shared" si="4"/>
        <v>54302.642161608426</v>
      </c>
      <c r="F17" s="8">
        <f t="shared" si="5"/>
        <v>38283.323534174982</v>
      </c>
      <c r="G17" s="8">
        <f t="shared" si="6"/>
        <v>27344.805825473115</v>
      </c>
      <c r="H17" s="8">
        <f t="shared" si="7"/>
        <v>25187.157555141865</v>
      </c>
      <c r="I17" s="8">
        <f t="shared" si="8"/>
        <v>18262.896725953211</v>
      </c>
      <c r="J17" s="8">
        <f t="shared" si="9"/>
        <v>11510.179881393527</v>
      </c>
      <c r="K17" s="8">
        <f t="shared" si="10"/>
        <v>7971.1908659200008</v>
      </c>
      <c r="L17" s="8">
        <f t="shared" si="11"/>
        <v>5600.4529691625248</v>
      </c>
      <c r="M17" s="8">
        <f t="shared" si="12"/>
        <v>3987.5799974842002</v>
      </c>
      <c r="N17" s="2"/>
    </row>
    <row r="18" spans="2:14" x14ac:dyDescent="0.25">
      <c r="B18" s="6">
        <f t="shared" si="15"/>
        <v>10</v>
      </c>
      <c r="C18" s="6">
        <v>60505</v>
      </c>
      <c r="D18" s="8">
        <f t="shared" si="3"/>
        <v>60505</v>
      </c>
      <c r="E18" s="8">
        <f t="shared" si="4"/>
        <v>54774.387193698945</v>
      </c>
      <c r="F18" s="8">
        <f t="shared" si="5"/>
        <v>37144.821405483643</v>
      </c>
      <c r="G18" s="8">
        <f t="shared" si="6"/>
        <v>25557.96587122366</v>
      </c>
      <c r="H18" s="8">
        <f t="shared" si="7"/>
        <v>23327.296726933801</v>
      </c>
      <c r="I18" s="8">
        <f t="shared" si="8"/>
        <v>16320.849194940949</v>
      </c>
      <c r="J18" s="8">
        <f t="shared" si="9"/>
        <v>9771.8952927501159</v>
      </c>
      <c r="K18" s="8">
        <f t="shared" si="10"/>
        <v>6496.6749061119999</v>
      </c>
      <c r="L18" s="8">
        <f t="shared" si="11"/>
        <v>4388.9207830789765</v>
      </c>
      <c r="M18" s="8">
        <f t="shared" si="12"/>
        <v>3009.2175107142552</v>
      </c>
      <c r="N18" s="2"/>
    </row>
    <row r="19" spans="2:14" x14ac:dyDescent="0.25">
      <c r="B19" s="6">
        <f>+B18+1</f>
        <v>11</v>
      </c>
      <c r="C19" s="6">
        <v>61619</v>
      </c>
      <c r="D19" s="8">
        <f t="shared" si="3"/>
        <v>61619</v>
      </c>
      <c r="E19" s="8">
        <f t="shared" si="4"/>
        <v>55230.571149729643</v>
      </c>
      <c r="F19" s="8">
        <f t="shared" si="5"/>
        <v>36027.353114217185</v>
      </c>
      <c r="G19" s="8">
        <f t="shared" si="6"/>
        <v>23879.38670651877</v>
      </c>
      <c r="H19" s="8">
        <f t="shared" si="7"/>
        <v>21597.083592143907</v>
      </c>
      <c r="I19" s="8">
        <f t="shared" si="8"/>
        <v>14580.126139249998</v>
      </c>
      <c r="J19" s="8">
        <f t="shared" si="9"/>
        <v>8293.1770934078377</v>
      </c>
      <c r="K19" s="8">
        <f t="shared" si="10"/>
        <v>5293.0317962444797</v>
      </c>
      <c r="L19" s="8">
        <f t="shared" si="11"/>
        <v>3438.252524998486</v>
      </c>
      <c r="M19" s="8">
        <f t="shared" si="12"/>
        <v>2270.090611338539</v>
      </c>
    </row>
    <row r="20" spans="2:14" x14ac:dyDescent="0.25">
      <c r="B20" s="6">
        <f t="shared" ref="B20:B27" si="16">+B19+1</f>
        <v>12</v>
      </c>
      <c r="C20" s="6">
        <v>62733</v>
      </c>
      <c r="D20" s="8">
        <f t="shared" si="3"/>
        <v>62733</v>
      </c>
      <c r="E20" s="8">
        <f t="shared" si="4"/>
        <v>55672.352248558884</v>
      </c>
      <c r="F20" s="8">
        <f t="shared" si="5"/>
        <v>34932.081754532839</v>
      </c>
      <c r="G20" s="8">
        <f t="shared" si="6"/>
        <v>22303.759909929511</v>
      </c>
      <c r="H20" s="8">
        <f t="shared" si="7"/>
        <v>19988.667087423797</v>
      </c>
      <c r="I20" s="8">
        <f t="shared" si="8"/>
        <v>13020.805172783201</v>
      </c>
      <c r="J20" s="8">
        <f t="shared" si="9"/>
        <v>7035.9234246032602</v>
      </c>
      <c r="K20" s="8">
        <f t="shared" si="10"/>
        <v>4310.9789340794878</v>
      </c>
      <c r="L20" s="8">
        <f t="shared" si="11"/>
        <v>2692.6247230278627</v>
      </c>
      <c r="M20" s="8">
        <f t="shared" si="12"/>
        <v>1711.949047955994</v>
      </c>
    </row>
    <row r="21" spans="2:14" x14ac:dyDescent="0.25">
      <c r="B21" s="6">
        <f t="shared" si="16"/>
        <v>13</v>
      </c>
      <c r="C21" s="6">
        <v>63849</v>
      </c>
      <c r="D21" s="8">
        <f t="shared" si="3"/>
        <v>63849</v>
      </c>
      <c r="E21" s="8">
        <f t="shared" si="4"/>
        <v>56101.728300945339</v>
      </c>
      <c r="F21" s="8">
        <f t="shared" si="5"/>
        <v>33860.487917351413</v>
      </c>
      <c r="G21" s="8">
        <f t="shared" si="6"/>
        <v>20826.180424903872</v>
      </c>
      <c r="H21" s="8">
        <f t="shared" si="7"/>
        <v>18494.78098180778</v>
      </c>
      <c r="I21" s="8">
        <f t="shared" si="8"/>
        <v>11624.948360610375</v>
      </c>
      <c r="J21" s="8">
        <f t="shared" si="9"/>
        <v>5967.5752094524087</v>
      </c>
      <c r="K21" s="8">
        <f t="shared" si="10"/>
        <v>3510.1358960934913</v>
      </c>
      <c r="L21" s="8">
        <f t="shared" si="11"/>
        <v>2108.0966580048776</v>
      </c>
      <c r="M21" s="8">
        <f t="shared" si="12"/>
        <v>1290.669684311019</v>
      </c>
    </row>
    <row r="22" spans="2:14" x14ac:dyDescent="0.25">
      <c r="B22" s="6">
        <f t="shared" si="16"/>
        <v>14</v>
      </c>
      <c r="C22" s="6">
        <v>66084</v>
      </c>
      <c r="D22" s="8">
        <f t="shared" si="3"/>
        <v>66084</v>
      </c>
      <c r="E22" s="8">
        <f t="shared" si="4"/>
        <v>57490.632881504171</v>
      </c>
      <c r="F22" s="8">
        <f t="shared" si="5"/>
        <v>33376.910605755867</v>
      </c>
      <c r="G22" s="8">
        <f t="shared" si="6"/>
        <v>19775.40339512832</v>
      </c>
      <c r="H22" s="8">
        <f t="shared" si="7"/>
        <v>17401.982609562972</v>
      </c>
      <c r="I22" s="8">
        <f t="shared" si="8"/>
        <v>10554.274950006444</v>
      </c>
      <c r="J22" s="8">
        <f t="shared" si="9"/>
        <v>5147.0558158239619</v>
      </c>
      <c r="K22" s="8">
        <f t="shared" si="10"/>
        <v>2906.4050563979672</v>
      </c>
      <c r="L22" s="8">
        <f t="shared" si="11"/>
        <v>1678.3765006571311</v>
      </c>
      <c r="M22" s="8">
        <f t="shared" si="12"/>
        <v>989.51769212440888</v>
      </c>
      <c r="N22" s="1"/>
    </row>
    <row r="23" spans="2:14" x14ac:dyDescent="0.25">
      <c r="B23" s="6">
        <f>+B22+1</f>
        <v>15</v>
      </c>
      <c r="C23" s="6">
        <v>67199</v>
      </c>
      <c r="D23" s="8">
        <f t="shared" si="3"/>
        <v>67199</v>
      </c>
      <c r="E23" s="8">
        <f t="shared" si="4"/>
        <v>57881.823358992246</v>
      </c>
      <c r="F23" s="8">
        <f t="shared" si="5"/>
        <v>32323.867974615107</v>
      </c>
      <c r="G23" s="8">
        <f t="shared" si="6"/>
        <v>18448.681838200202</v>
      </c>
      <c r="H23" s="8">
        <f t="shared" si="7"/>
        <v>16086.906325558411</v>
      </c>
      <c r="I23" s="8">
        <f t="shared" si="8"/>
        <v>9414.3434985653948</v>
      </c>
      <c r="J23" s="8">
        <f t="shared" si="9"/>
        <v>4361.5827805968465</v>
      </c>
      <c r="K23" s="8">
        <f t="shared" si="10"/>
        <v>2364.3546199974217</v>
      </c>
      <c r="L23" s="8">
        <f t="shared" si="11"/>
        <v>1312.8421923107019</v>
      </c>
      <c r="M23" s="8">
        <f t="shared" si="12"/>
        <v>745.34318155196593</v>
      </c>
      <c r="N23" s="2"/>
    </row>
    <row r="24" spans="2:14" x14ac:dyDescent="0.25">
      <c r="B24" s="6">
        <f t="shared" ref="B24:B25" si="17">+B23+1</f>
        <v>16</v>
      </c>
      <c r="C24" s="6">
        <v>68313</v>
      </c>
      <c r="D24" s="8">
        <f t="shared" si="3"/>
        <v>68313</v>
      </c>
      <c r="E24" s="8">
        <f t="shared" si="4"/>
        <v>58258.778885100037</v>
      </c>
      <c r="F24" s="8">
        <f t="shared" si="5"/>
        <v>31294.972401798521</v>
      </c>
      <c r="G24" s="8">
        <f t="shared" si="6"/>
        <v>17205.979097452306</v>
      </c>
      <c r="H24" s="8">
        <f t="shared" si="7"/>
        <v>14866.899153232416</v>
      </c>
      <c r="I24" s="8">
        <f t="shared" si="8"/>
        <v>8395.0973505179263</v>
      </c>
      <c r="J24" s="8">
        <f t="shared" si="9"/>
        <v>3694.9062298907274</v>
      </c>
      <c r="K24" s="8">
        <f t="shared" si="10"/>
        <v>1922.8400084035043</v>
      </c>
      <c r="L24" s="8">
        <f t="shared" si="11"/>
        <v>1026.6200010224622</v>
      </c>
      <c r="M24" s="8">
        <f t="shared" si="12"/>
        <v>561.25866909791364</v>
      </c>
      <c r="N24" s="2"/>
    </row>
    <row r="25" spans="2:14" x14ac:dyDescent="0.25">
      <c r="B25" s="6">
        <f t="shared" si="17"/>
        <v>17</v>
      </c>
      <c r="C25" s="6">
        <v>69427</v>
      </c>
      <c r="D25" s="8">
        <f t="shared" si="3"/>
        <v>69427</v>
      </c>
      <c r="E25" s="8">
        <f t="shared" si="4"/>
        <v>58622.595813067193</v>
      </c>
      <c r="F25" s="8">
        <f t="shared" si="5"/>
        <v>30290.770130758989</v>
      </c>
      <c r="G25" s="8">
        <f t="shared" si="6"/>
        <v>16042.717443183088</v>
      </c>
      <c r="H25" s="8">
        <f t="shared" si="7"/>
        <v>13735.761827729675</v>
      </c>
      <c r="I25" s="8">
        <f t="shared" si="8"/>
        <v>7484.2093418093855</v>
      </c>
      <c r="J25" s="8">
        <f t="shared" si="9"/>
        <v>3129.3001188478465</v>
      </c>
      <c r="K25" s="8">
        <f t="shared" si="10"/>
        <v>1563.3570566472572</v>
      </c>
      <c r="L25" s="8">
        <f t="shared" si="11"/>
        <v>802.58568659627235</v>
      </c>
      <c r="M25" s="8">
        <f t="shared" si="12"/>
        <v>422.52687243478783</v>
      </c>
      <c r="N25" s="2"/>
    </row>
    <row r="26" spans="2:14" x14ac:dyDescent="0.25">
      <c r="B26" s="6">
        <f>+B25+1</f>
        <v>18</v>
      </c>
      <c r="C26" s="6">
        <v>70542</v>
      </c>
      <c r="D26" s="8">
        <f t="shared" si="3"/>
        <v>70542</v>
      </c>
      <c r="E26" s="8">
        <f t="shared" si="4"/>
        <v>58974.333377666808</v>
      </c>
      <c r="F26" s="8">
        <f t="shared" si="5"/>
        <v>29311.658035661996</v>
      </c>
      <c r="G26" s="8">
        <f t="shared" si="6"/>
        <v>14954.462417683271</v>
      </c>
      <c r="H26" s="8">
        <f t="shared" si="7"/>
        <v>12687.598757775748</v>
      </c>
      <c r="I26" s="8">
        <f t="shared" si="8"/>
        <v>6670.5315793001</v>
      </c>
      <c r="J26" s="8">
        <f t="shared" si="9"/>
        <v>2649.6306550257204</v>
      </c>
      <c r="K26" s="8">
        <f t="shared" si="10"/>
        <v>1270.7716996558781</v>
      </c>
      <c r="L26" s="8">
        <f t="shared" si="11"/>
        <v>627.28864633548937</v>
      </c>
      <c r="M26" s="8">
        <f t="shared" si="12"/>
        <v>318.00938406708894</v>
      </c>
      <c r="N26" s="2"/>
    </row>
    <row r="27" spans="2:14" x14ac:dyDescent="0.25">
      <c r="B27" s="6">
        <f t="shared" si="16"/>
        <v>19</v>
      </c>
      <c r="C27" s="6">
        <v>71656</v>
      </c>
      <c r="D27" s="8">
        <f t="shared" si="3"/>
        <v>71656</v>
      </c>
      <c r="E27" s="8">
        <f t="shared" si="4"/>
        <v>59312.531352154139</v>
      </c>
      <c r="F27" s="8">
        <f t="shared" si="5"/>
        <v>28356.712423985115</v>
      </c>
      <c r="G27" s="8">
        <f t="shared" si="6"/>
        <v>13936.351783679556</v>
      </c>
      <c r="H27" s="8">
        <f t="shared" si="7"/>
        <v>11716.328590667827</v>
      </c>
      <c r="I27" s="8">
        <f t="shared" si="8"/>
        <v>5943.7479680678971</v>
      </c>
      <c r="J27" s="8">
        <f t="shared" si="9"/>
        <v>2242.8947083123412</v>
      </c>
      <c r="K27" s="8">
        <f t="shared" si="10"/>
        <v>1032.6717916763528</v>
      </c>
      <c r="L27" s="8">
        <f t="shared" si="11"/>
        <v>490.14984244864297</v>
      </c>
      <c r="M27" s="8">
        <f t="shared" si="12"/>
        <v>239.28251228016853</v>
      </c>
      <c r="N27" s="2"/>
    </row>
    <row r="28" spans="2:14" x14ac:dyDescent="0.25">
      <c r="B28" s="6">
        <f t="shared" ref="B28" si="18">+B27+1</f>
        <v>20</v>
      </c>
      <c r="C28" s="6">
        <v>73892</v>
      </c>
      <c r="D28" s="8">
        <f t="shared" si="3"/>
        <v>73892</v>
      </c>
      <c r="E28" s="8">
        <f t="shared" si="4"/>
        <v>60557.780002163432</v>
      </c>
      <c r="F28" s="8">
        <f t="shared" si="5"/>
        <v>27849.117668451763</v>
      </c>
      <c r="G28" s="8">
        <f t="shared" si="6"/>
        <v>13184.615307791277</v>
      </c>
      <c r="H28" s="8">
        <f t="shared" si="7"/>
        <v>10983.57496196001</v>
      </c>
      <c r="I28" s="8">
        <f t="shared" si="8"/>
        <v>5376.5092191992462</v>
      </c>
      <c r="J28" s="8">
        <f t="shared" si="9"/>
        <v>1927.4028667826783</v>
      </c>
      <c r="K28" s="8">
        <f t="shared" si="10"/>
        <v>851.91675818409135</v>
      </c>
      <c r="L28" s="8">
        <f t="shared" si="11"/>
        <v>388.80368768534208</v>
      </c>
      <c r="M28" s="8">
        <f t="shared" si="12"/>
        <v>182.77721332587188</v>
      </c>
      <c r="N28" s="2"/>
    </row>
    <row r="29" spans="2:14" x14ac:dyDescent="0.25">
      <c r="B29" s="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2"/>
    </row>
    <row r="30" spans="2:14" x14ac:dyDescent="0.25">
      <c r="B30" s="3"/>
      <c r="D30" s="2"/>
      <c r="N30" s="2"/>
    </row>
    <row r="31" spans="2:14" x14ac:dyDescent="0.25">
      <c r="B31" s="20" t="s">
        <v>5</v>
      </c>
      <c r="C31" s="14" t="s">
        <v>1</v>
      </c>
      <c r="D31" s="16">
        <f>SUM(D8:D30)</f>
        <v>700204.69826909725</v>
      </c>
      <c r="E31" s="16">
        <f t="shared" ref="E31:M31" si="19">SUM(E8:E30)</f>
        <v>573225.06410097168</v>
      </c>
      <c r="F31" s="16">
        <f t="shared" si="19"/>
        <v>214577.96168029262</v>
      </c>
      <c r="G31" s="16">
        <f t="shared" si="19"/>
        <v>4768.63531183741</v>
      </c>
      <c r="H31" s="16">
        <f t="shared" si="19"/>
        <v>-33404.603272413304</v>
      </c>
      <c r="I31" s="16">
        <f t="shared" si="19"/>
        <v>-149308.87520443567</v>
      </c>
      <c r="J31" s="16">
        <f t="shared" si="19"/>
        <v>-254198.47484611181</v>
      </c>
      <c r="K31" s="16">
        <f t="shared" si="19"/>
        <v>-307541.52190949081</v>
      </c>
      <c r="L31" s="16">
        <f t="shared" si="19"/>
        <v>-343941.78865542012</v>
      </c>
      <c r="M31" s="16">
        <f t="shared" si="19"/>
        <v>-370029.79153471556</v>
      </c>
      <c r="N31" s="2"/>
    </row>
    <row r="32" spans="2:14" x14ac:dyDescent="0.25">
      <c r="B32" s="21"/>
      <c r="C32" s="14" t="s">
        <v>2</v>
      </c>
      <c r="D32" s="17">
        <f>+IRR(C8:C28)</f>
        <v>9.1186333484323256E-2</v>
      </c>
      <c r="E32" s="13"/>
      <c r="F32" s="13"/>
      <c r="G32" s="17">
        <f>+IRR(C8:C28)</f>
        <v>9.1186333484323256E-2</v>
      </c>
      <c r="H32" s="13"/>
      <c r="I32" s="13"/>
      <c r="J32" s="13"/>
      <c r="K32" s="13"/>
      <c r="L32" s="13"/>
      <c r="M32" s="13"/>
      <c r="N32" s="2"/>
    </row>
    <row r="33" spans="2:22" x14ac:dyDescent="0.25">
      <c r="B33" s="3"/>
      <c r="D33" s="11" t="str">
        <f>+IF(D31&gt;0,"RENTABLE","NO RENTABLE")</f>
        <v>RENTABLE</v>
      </c>
      <c r="E33" s="11" t="str">
        <f t="shared" ref="E33:M33" si="20">+IF(E31&gt;0,"RENTABLE","NO RENTABLE")</f>
        <v>RENTABLE</v>
      </c>
      <c r="F33" s="11" t="str">
        <f t="shared" si="20"/>
        <v>RENTABLE</v>
      </c>
      <c r="G33" s="11" t="str">
        <f t="shared" si="20"/>
        <v>RENTABLE</v>
      </c>
      <c r="H33" s="11" t="str">
        <f t="shared" si="20"/>
        <v>NO RENTABLE</v>
      </c>
      <c r="I33" s="11" t="str">
        <f t="shared" si="20"/>
        <v>NO RENTABLE</v>
      </c>
      <c r="J33" s="11" t="str">
        <f t="shared" si="20"/>
        <v>NO RENTABLE</v>
      </c>
      <c r="K33" s="11" t="str">
        <f t="shared" si="20"/>
        <v>NO RENTABLE</v>
      </c>
      <c r="L33" s="11" t="str">
        <f t="shared" si="20"/>
        <v>NO RENTABLE</v>
      </c>
      <c r="M33" s="11" t="str">
        <f t="shared" si="20"/>
        <v>NO RENTABLE</v>
      </c>
      <c r="N33" s="2"/>
    </row>
    <row r="34" spans="2:22" x14ac:dyDescent="0.25">
      <c r="B34" s="3"/>
    </row>
    <row r="38" spans="2:22" x14ac:dyDescent="0.25">
      <c r="C38">
        <v>1</v>
      </c>
      <c r="D38">
        <v>2</v>
      </c>
      <c r="E38">
        <v>3</v>
      </c>
      <c r="F38">
        <v>4</v>
      </c>
      <c r="G38">
        <v>5</v>
      </c>
      <c r="H38">
        <v>6</v>
      </c>
      <c r="I38">
        <v>7</v>
      </c>
      <c r="J38">
        <v>8</v>
      </c>
      <c r="K38">
        <v>9</v>
      </c>
      <c r="L38">
        <v>10</v>
      </c>
      <c r="M38">
        <v>11</v>
      </c>
      <c r="N38">
        <v>12</v>
      </c>
      <c r="O38">
        <v>13</v>
      </c>
      <c r="P38">
        <v>14</v>
      </c>
      <c r="Q38">
        <v>15</v>
      </c>
      <c r="R38">
        <v>16</v>
      </c>
      <c r="S38">
        <v>17</v>
      </c>
      <c r="T38">
        <v>18</v>
      </c>
      <c r="U38">
        <v>19</v>
      </c>
      <c r="V38">
        <v>20</v>
      </c>
    </row>
    <row r="39" spans="2:22" x14ac:dyDescent="0.25">
      <c r="B39">
        <v>-517674.30173090275</v>
      </c>
      <c r="C39">
        <v>47111</v>
      </c>
      <c r="D39">
        <v>49347</v>
      </c>
      <c r="E39">
        <v>51582</v>
      </c>
      <c r="F39">
        <v>52696</v>
      </c>
      <c r="G39">
        <v>53812</v>
      </c>
      <c r="H39">
        <v>54926</v>
      </c>
      <c r="I39">
        <v>56041</v>
      </c>
      <c r="J39">
        <v>57155</v>
      </c>
      <c r="K39">
        <v>59390</v>
      </c>
      <c r="L39">
        <v>60505</v>
      </c>
      <c r="M39">
        <v>61619</v>
      </c>
      <c r="N39">
        <v>62733</v>
      </c>
      <c r="O39">
        <v>63849</v>
      </c>
      <c r="P39">
        <v>66084</v>
      </c>
      <c r="Q39">
        <v>67199</v>
      </c>
      <c r="R39">
        <v>68313</v>
      </c>
      <c r="S39">
        <v>69427</v>
      </c>
      <c r="T39">
        <v>70542</v>
      </c>
      <c r="U39">
        <v>71656</v>
      </c>
      <c r="V39">
        <v>73892</v>
      </c>
    </row>
  </sheetData>
  <mergeCells count="4">
    <mergeCell ref="D6:M6"/>
    <mergeCell ref="C1:M1"/>
    <mergeCell ref="B31:B32"/>
    <mergeCell ref="B6:C6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2016-06-27T01:42:22Z</dcterms:created>
  <dcterms:modified xsi:type="dcterms:W3CDTF">2016-06-28T10:15:45Z</dcterms:modified>
</cp:coreProperties>
</file>